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115" i="1" l="1"/>
  <c r="D107" i="1"/>
  <c r="D66" i="1"/>
  <c r="D60" i="1"/>
  <c r="D58" i="1"/>
  <c r="H39" i="1"/>
  <c r="H21" i="1"/>
  <c r="H20" i="1"/>
  <c r="H28" i="1"/>
  <c r="H24" i="1"/>
  <c r="H48" i="1"/>
  <c r="H27" i="1" l="1"/>
  <c r="H16" i="1"/>
  <c r="H19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<sst xmlns="http://schemas.openxmlformats.org/spreadsheetml/2006/main" count="224" uniqueCount="112">
  <si>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</si>
  <si>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</si>
  <si>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</si>
  <si>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</si>
  <si>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</si>
  <si>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</si>
  <si>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</si>
  <si>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</si>
  <si>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</si>
  <si>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</si>
  <si>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</si>
  <si>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</si>
  <si>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</si>
  <si>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</si>
  <si>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</si>
  <si>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</si>
  <si>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</si>
  <si>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</si>
  <si>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</si>
  <si>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</si>
  <si>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</si>
  <si>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</si>
  <si>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</si>
  <si>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</si>
  <si>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</si>
  <si>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21.11.2019.</t>
  </si>
  <si>
    <t>Dana:21.11.2019.</t>
  </si>
  <si>
    <t>Uplata Dobavljaču Phoenix Pharma</t>
  </si>
  <si>
    <t>633554</t>
  </si>
  <si>
    <t>Uplata Dobavljaču Farmalogist</t>
  </si>
  <si>
    <t>190494622</t>
  </si>
  <si>
    <t>190532868</t>
  </si>
  <si>
    <t>190543546</t>
  </si>
  <si>
    <t>UKUPNO LEKOVI-KPP062</t>
  </si>
  <si>
    <t>Sinofarm</t>
  </si>
  <si>
    <t>IF2019-21641</t>
  </si>
  <si>
    <t>UKUPNO SANITETSKI MATERIJAL</t>
  </si>
  <si>
    <t>NIS</t>
  </si>
  <si>
    <t>Toplifikacija</t>
  </si>
  <si>
    <t>9003298543</t>
  </si>
  <si>
    <t>9003298539</t>
  </si>
  <si>
    <t>4157-31-1374-1019</t>
  </si>
  <si>
    <t>4158-32-1374-1019</t>
  </si>
  <si>
    <t>9003339787</t>
  </si>
  <si>
    <t>UKUPNO ENERGENTI</t>
  </si>
  <si>
    <t>Auto centar Toplica</t>
  </si>
  <si>
    <t>Autocentar Markovic</t>
  </si>
  <si>
    <t>Aqua Marija</t>
  </si>
  <si>
    <t>Deltagraf</t>
  </si>
  <si>
    <t>Family Kalcic</t>
  </si>
  <si>
    <t>Elektroluks-012</t>
  </si>
  <si>
    <t>JKP Vodovod i kanalizacija</t>
  </si>
  <si>
    <t>Infolab</t>
  </si>
  <si>
    <t>Mercator-S</t>
  </si>
  <si>
    <t>mt:s Telekom</t>
  </si>
  <si>
    <t>JP PTT</t>
  </si>
  <si>
    <t>Print</t>
  </si>
  <si>
    <t>Pronova plus</t>
  </si>
  <si>
    <t>Razvigor</t>
  </si>
  <si>
    <t>Sektor</t>
  </si>
  <si>
    <t>SBB</t>
  </si>
  <si>
    <t>TNT Team</t>
  </si>
  <si>
    <t>Vujic STR</t>
  </si>
  <si>
    <t>ZIPSOFT</t>
  </si>
  <si>
    <t>19-F02-00850</t>
  </si>
  <si>
    <t>127/19</t>
  </si>
  <si>
    <t>360-19</t>
  </si>
  <si>
    <t>362-19</t>
  </si>
  <si>
    <t>2460</t>
  </si>
  <si>
    <t>19-MPR01100207</t>
  </si>
  <si>
    <t>9796famp2401mpm19</t>
  </si>
  <si>
    <t>9724FA1983019</t>
  </si>
  <si>
    <t>9727famp2442mpm19</t>
  </si>
  <si>
    <t>94-1-000707-08202102</t>
  </si>
  <si>
    <t>91-1-000707-08202103</t>
  </si>
  <si>
    <t>85-1-000707-08202105</t>
  </si>
  <si>
    <t>88-1-000707-08202104</t>
  </si>
  <si>
    <t>97-1-000707-08202101</t>
  </si>
  <si>
    <t>03-1-000707-08202100</t>
  </si>
  <si>
    <t>5213-2019-TU-0631</t>
  </si>
  <si>
    <t>17620-24-2505</t>
  </si>
  <si>
    <t>28-217-012-1616009</t>
  </si>
  <si>
    <t>71-217-062-1616010</t>
  </si>
  <si>
    <t>9719000210589510</t>
  </si>
  <si>
    <t>4071/19</t>
  </si>
  <si>
    <t>4070/19</t>
  </si>
  <si>
    <t>4080/19</t>
  </si>
  <si>
    <t>4079/19</t>
  </si>
  <si>
    <t>4078/19</t>
  </si>
  <si>
    <t>4077/19</t>
  </si>
  <si>
    <t>323/19</t>
  </si>
  <si>
    <t>19-MPR00100183</t>
  </si>
  <si>
    <t>130/19</t>
  </si>
  <si>
    <t>19-RN001002127</t>
  </si>
  <si>
    <t>901205987201910</t>
  </si>
  <si>
    <t>196010620201910</t>
  </si>
  <si>
    <t>103012731201910</t>
  </si>
  <si>
    <t>00127</t>
  </si>
  <si>
    <t>1788/1</t>
  </si>
  <si>
    <t>19-360-000384</t>
  </si>
  <si>
    <t>UKUPNO MATERIJALNI TROŠKOVI</t>
  </si>
  <si>
    <t>Neo yu dent</t>
  </si>
  <si>
    <t>Servis racunara</t>
  </si>
  <si>
    <t>Veltas</t>
  </si>
  <si>
    <t>OT_2174/19</t>
  </si>
  <si>
    <t>OT_2173/19</t>
  </si>
  <si>
    <t>OT_2200/19</t>
  </si>
  <si>
    <t>OT_2201/19</t>
  </si>
  <si>
    <t>R-0229-19</t>
  </si>
  <si>
    <t>1320</t>
  </si>
  <si>
    <t>UKUPNO MATERIJALNI TROŠKOVI-ZUBNO</t>
  </si>
  <si>
    <t>Dana 21.11.2019.godine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</si>
</sst>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9" fontId="6" fillId="0" borderId="1" xfId="1" applyNumberFormat="1" applyBorder="1"/>
    <xf numFmtId="4" fontId="7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166" fontId="6" fillId="0" borderId="1" xfId="1" applyNumberFormat="1" applyFill="1" applyBorder="1"/>
    <xf numFmtId="166" fontId="7" fillId="0" borderId="1" xfId="1" applyNumberFormat="1" applyFont="1" applyFill="1" applyBorder="1"/>
    <xf numFmtId="0" fontId="8" fillId="0" borderId="1" xfId="0" applyFont="1" applyBorder="1" applyAlignment="1">
      <alignment horizontal="center"/>
    </xf>
    <xf numFmtId="0" fontId="6" fillId="0" borderId="0" xfId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5"/>
  <sheetViews>
    <sheetView tabSelected="1" topLeftCell="A49" zoomScaleNormal="100" workbookViewId="0">
      <selection activeCell="B18" sqref="B18:F18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26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29" t="s">
        <v>20</v>
      </c>
      <c r="C12" s="29"/>
      <c r="D12" s="29"/>
      <c r="E12" s="29"/>
      <c r="F12" s="29"/>
      <c r="G12" s="14">
        <v>43790</v>
      </c>
      <c r="H12" s="23">
        <v>4805537.0599999996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43790</v>
      </c>
      <c r="H13" s="3">
        <f>H14+H25-H32-H42</f>
        <v>7176980.3500000015</v>
      </c>
      <c r="I13" s="11"/>
      <c r="J13" s="11"/>
      <c r="K13" s="9"/>
      <c r="L13" s="9"/>
      <c r="M13" s="9"/>
      <c r="N13" s="9"/>
      <c r="O13" s="9"/>
    </row>
    <row r="14" spans="2:15" x14ac:dyDescent="0.25">
      <c r="B14" s="38" t="s">
        <v>23</v>
      </c>
      <c r="C14" s="38"/>
      <c r="D14" s="38"/>
      <c r="E14" s="38"/>
      <c r="F14" s="38"/>
      <c r="G14" s="16">
        <v>43790</v>
      </c>
      <c r="H14" s="4">
        <f>H15+H16+H17+H18+H19+H20+H21+H22+H23+H24</f>
        <v>9011560.9000000022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396068.64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29" t="s">
        <v>2</v>
      </c>
      <c r="C19" s="29"/>
      <c r="D19" s="29"/>
      <c r="E19" s="29"/>
      <c r="F19" s="29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</f>
        <v>84956.670000001322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484175.45-346688.6+955500-401234.26+466515.57+362768.64-858079.38+471174.85-471174.85+17809.58+585975.98-585975.98+955500+592731.36</f>
        <v>2228998.3600000003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4137567.96-1174-1699958.82-1200-4696-31022.11+17762.15-7045-491981-23621.44-1174-1174+1063250-303898.44-130000-1174-766476.52-3522-16077.1-2348-790486.93-34733.31-4697+15992.39-20097+2126500</f>
        <v>3024515.8299999996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29" t="s">
        <v>25</v>
      </c>
      <c r="C24" s="29"/>
      <c r="D24" s="29"/>
      <c r="E24" s="29"/>
      <c r="F24" s="29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</f>
        <v>607820</v>
      </c>
      <c r="I24" s="11"/>
      <c r="J24" s="11"/>
      <c r="K24" s="8"/>
      <c r="L24" s="8"/>
    </row>
    <row r="25" spans="2:13" x14ac:dyDescent="0.25">
      <c r="B25" s="38" t="s">
        <v>24</v>
      </c>
      <c r="C25" s="38"/>
      <c r="D25" s="38"/>
      <c r="E25" s="38"/>
      <c r="F25" s="38"/>
      <c r="G25" s="16">
        <v>43790</v>
      </c>
      <c r="H25" s="4">
        <f>H26+H27+H28+H29+H30+H31</f>
        <v>1178257.77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</f>
        <v>903368.98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25</v>
      </c>
      <c r="C31" s="36"/>
      <c r="D31" s="36"/>
      <c r="E31" s="36"/>
      <c r="F31" s="37"/>
      <c r="G31" s="2"/>
      <c r="H31" s="10">
        <v>35339</v>
      </c>
      <c r="I31" s="11"/>
      <c r="J31" s="11"/>
    </row>
    <row r="32" spans="2:13" x14ac:dyDescent="0.25">
      <c r="B32" s="31" t="s">
        <v>16</v>
      </c>
      <c r="C32" s="31"/>
      <c r="D32" s="31"/>
      <c r="E32" s="31"/>
      <c r="F32" s="31"/>
      <c r="G32" s="17">
        <v>43790</v>
      </c>
      <c r="H32" s="5">
        <f>SUM(H33:H41)</f>
        <v>2894988.3200000003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396068.64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29" t="s">
        <v>2</v>
      </c>
      <c r="C37" s="29"/>
      <c r="D37" s="29"/>
      <c r="E37" s="29"/>
      <c r="F37" s="29"/>
      <c r="G37" s="13"/>
      <c r="H37" s="10">
        <v>4800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1636267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f>829963.54+27889.14</f>
        <v>857852.68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31" t="s">
        <v>21</v>
      </c>
      <c r="C42" s="31"/>
      <c r="D42" s="31"/>
      <c r="E42" s="31"/>
      <c r="F42" s="31"/>
      <c r="G42" s="17">
        <v>43790</v>
      </c>
      <c r="H42" s="5">
        <f>SUM(H43:H47)</f>
        <v>117850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117850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43" t="s">
        <v>18</v>
      </c>
      <c r="C48" s="43"/>
      <c r="D48" s="43"/>
      <c r="E48" s="43"/>
      <c r="F48" s="43"/>
      <c r="G48" s="18">
        <v>43790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</f>
        <v>64472.80999999959</v>
      </c>
      <c r="I48" s="11"/>
      <c r="J48"/>
      <c r="L48" s="8"/>
    </row>
    <row r="49" spans="2:11" x14ac:dyDescent="0.25">
      <c r="B49" s="29" t="s">
        <v>17</v>
      </c>
      <c r="C49" s="29"/>
      <c r="D49" s="29"/>
      <c r="E49" s="29"/>
      <c r="F49" s="29"/>
      <c r="G49" s="2"/>
      <c r="H49" s="3">
        <v>0</v>
      </c>
      <c r="I49" s="11"/>
      <c r="J49" s="11"/>
    </row>
    <row r="50" spans="2:11" x14ac:dyDescent="0.25">
      <c r="B50" s="30" t="s">
        <v>4</v>
      </c>
      <c r="C50" s="30"/>
      <c r="D50" s="30"/>
      <c r="E50" s="30"/>
      <c r="F50" s="30"/>
      <c r="G50" s="2"/>
      <c r="H50" s="7">
        <f>H14+H25-H32-H42+H48-H49</f>
        <v>7241453.1600000011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111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7"/>
      <c r="C54" s="26" t="s">
        <v>27</v>
      </c>
      <c r="D54" s="44">
        <v>66815.100000000006</v>
      </c>
      <c r="E54" s="27" t="s">
        <v>28</v>
      </c>
      <c r="F54" s="27" t="s">
        <v>28</v>
      </c>
    </row>
    <row r="55" spans="2:11" x14ac:dyDescent="0.25">
      <c r="B55" s="47"/>
      <c r="C55" s="26" t="s">
        <v>29</v>
      </c>
      <c r="D55" s="44">
        <v>131296.44</v>
      </c>
      <c r="E55" s="27" t="s">
        <v>30</v>
      </c>
      <c r="F55" s="27" t="s">
        <v>30</v>
      </c>
    </row>
    <row r="56" spans="2:11" x14ac:dyDescent="0.25">
      <c r="B56" s="47"/>
      <c r="C56" s="26" t="s">
        <v>29</v>
      </c>
      <c r="D56" s="44">
        <v>1012.44</v>
      </c>
      <c r="E56" s="27" t="s">
        <v>31</v>
      </c>
      <c r="F56" s="27" t="s">
        <v>31</v>
      </c>
    </row>
    <row r="57" spans="2:11" x14ac:dyDescent="0.25">
      <c r="B57" s="47"/>
      <c r="C57" s="26" t="s">
        <v>29</v>
      </c>
      <c r="D57" s="44">
        <v>196944.66</v>
      </c>
      <c r="E57" s="27" t="s">
        <v>32</v>
      </c>
      <c r="F57" s="27" t="s">
        <v>32</v>
      </c>
    </row>
    <row r="58" spans="2:11" x14ac:dyDescent="0.25">
      <c r="B58" s="47"/>
      <c r="C58" s="28" t="s">
        <v>33</v>
      </c>
      <c r="D58" s="45">
        <f>SUM(D54:D57)</f>
        <v>396068.64</v>
      </c>
      <c r="E58" s="27"/>
      <c r="F58" s="2"/>
    </row>
    <row r="59" spans="2:11" x14ac:dyDescent="0.25">
      <c r="B59" s="47"/>
      <c r="C59" s="26" t="s">
        <v>34</v>
      </c>
      <c r="D59" s="44">
        <v>4800</v>
      </c>
      <c r="E59" s="27" t="s">
        <v>35</v>
      </c>
      <c r="F59" s="27" t="s">
        <v>35</v>
      </c>
    </row>
    <row r="60" spans="2:11" x14ac:dyDescent="0.25">
      <c r="B60" s="9"/>
      <c r="C60" s="28" t="s">
        <v>36</v>
      </c>
      <c r="D60" s="45">
        <f>SUM(D59)</f>
        <v>4800</v>
      </c>
      <c r="E60" s="2"/>
      <c r="F60" s="2"/>
    </row>
    <row r="61" spans="2:11" x14ac:dyDescent="0.25">
      <c r="B61" s="47"/>
      <c r="C61" s="26" t="s">
        <v>37</v>
      </c>
      <c r="D61" s="44">
        <v>419473.28</v>
      </c>
      <c r="E61" s="27" t="s">
        <v>39</v>
      </c>
      <c r="F61" s="27" t="s">
        <v>39</v>
      </c>
    </row>
    <row r="62" spans="2:11" x14ac:dyDescent="0.25">
      <c r="B62" s="47"/>
      <c r="C62" s="26" t="s">
        <v>37</v>
      </c>
      <c r="D62" s="44">
        <v>391265.32</v>
      </c>
      <c r="E62" s="27" t="s">
        <v>40</v>
      </c>
      <c r="F62" s="27" t="s">
        <v>40</v>
      </c>
    </row>
    <row r="63" spans="2:11" x14ac:dyDescent="0.25">
      <c r="B63" s="47"/>
      <c r="C63" s="26" t="s">
        <v>38</v>
      </c>
      <c r="D63" s="44">
        <v>265321.59000000003</v>
      </c>
      <c r="E63" s="27" t="s">
        <v>41</v>
      </c>
      <c r="F63" s="27" t="s">
        <v>41</v>
      </c>
    </row>
    <row r="64" spans="2:11" x14ac:dyDescent="0.25">
      <c r="B64" s="47"/>
      <c r="C64" s="26" t="s">
        <v>38</v>
      </c>
      <c r="D64" s="44">
        <v>134945.53</v>
      </c>
      <c r="E64" s="27" t="s">
        <v>42</v>
      </c>
      <c r="F64" s="27" t="s">
        <v>42</v>
      </c>
    </row>
    <row r="65" spans="2:6" x14ac:dyDescent="0.25">
      <c r="B65" s="47"/>
      <c r="C65" s="26" t="s">
        <v>37</v>
      </c>
      <c r="D65" s="44">
        <v>425261.28</v>
      </c>
      <c r="E65" s="27" t="s">
        <v>43</v>
      </c>
      <c r="F65" s="27" t="s">
        <v>43</v>
      </c>
    </row>
    <row r="66" spans="2:6" x14ac:dyDescent="0.25">
      <c r="B66" s="9"/>
      <c r="C66" s="46" t="s">
        <v>44</v>
      </c>
      <c r="D66" s="45">
        <f>SUM(D61:D65)</f>
        <v>1636267.0000000002</v>
      </c>
      <c r="E66" s="27"/>
      <c r="F66" s="2"/>
    </row>
    <row r="67" spans="2:6" x14ac:dyDescent="0.25">
      <c r="B67" s="9"/>
      <c r="C67" s="26" t="s">
        <v>45</v>
      </c>
      <c r="D67" s="44">
        <v>11520</v>
      </c>
      <c r="E67" s="27" t="s">
        <v>64</v>
      </c>
      <c r="F67" s="27" t="s">
        <v>64</v>
      </c>
    </row>
    <row r="68" spans="2:6" x14ac:dyDescent="0.25">
      <c r="B68" s="9"/>
      <c r="C68" s="26" t="s">
        <v>46</v>
      </c>
      <c r="D68" s="44">
        <v>14420</v>
      </c>
      <c r="E68" s="27" t="s">
        <v>65</v>
      </c>
      <c r="F68" s="27" t="s">
        <v>65</v>
      </c>
    </row>
    <row r="69" spans="2:6" x14ac:dyDescent="0.25">
      <c r="B69" s="9"/>
      <c r="C69" s="26" t="s">
        <v>47</v>
      </c>
      <c r="D69" s="44">
        <v>2890</v>
      </c>
      <c r="E69" s="27" t="s">
        <v>66</v>
      </c>
      <c r="F69" s="27" t="s">
        <v>66</v>
      </c>
    </row>
    <row r="70" spans="2:6" x14ac:dyDescent="0.25">
      <c r="B70" s="9"/>
      <c r="C70" s="26" t="s">
        <v>47</v>
      </c>
      <c r="D70" s="44">
        <v>5750</v>
      </c>
      <c r="E70" s="27" t="s">
        <v>67</v>
      </c>
      <c r="F70" s="27" t="s">
        <v>67</v>
      </c>
    </row>
    <row r="71" spans="2:6" x14ac:dyDescent="0.25">
      <c r="B71" s="9"/>
      <c r="C71" s="26" t="s">
        <v>48</v>
      </c>
      <c r="D71" s="44">
        <v>79800</v>
      </c>
      <c r="E71" s="27" t="s">
        <v>68</v>
      </c>
      <c r="F71" s="27" t="s">
        <v>68</v>
      </c>
    </row>
    <row r="72" spans="2:6" x14ac:dyDescent="0.25">
      <c r="B72" s="9"/>
      <c r="C72" s="26" t="s">
        <v>49</v>
      </c>
      <c r="D72" s="44">
        <v>16530</v>
      </c>
      <c r="E72" s="27" t="s">
        <v>69</v>
      </c>
      <c r="F72" s="27" t="s">
        <v>69</v>
      </c>
    </row>
    <row r="73" spans="2:6" x14ac:dyDescent="0.25">
      <c r="B73" s="9"/>
      <c r="C73" s="26" t="s">
        <v>50</v>
      </c>
      <c r="D73" s="44">
        <v>1150</v>
      </c>
      <c r="E73" s="27" t="s">
        <v>70</v>
      </c>
      <c r="F73" s="27" t="s">
        <v>70</v>
      </c>
    </row>
    <row r="74" spans="2:6" x14ac:dyDescent="0.25">
      <c r="B74" s="9"/>
      <c r="C74" s="26" t="s">
        <v>50</v>
      </c>
      <c r="D74" s="44">
        <v>13507.2</v>
      </c>
      <c r="E74" s="27" t="s">
        <v>71</v>
      </c>
      <c r="F74" s="27" t="s">
        <v>71</v>
      </c>
    </row>
    <row r="75" spans="2:6" x14ac:dyDescent="0.25">
      <c r="B75" s="9"/>
      <c r="C75" s="26" t="s">
        <v>50</v>
      </c>
      <c r="D75" s="44">
        <v>11100</v>
      </c>
      <c r="E75" s="27" t="s">
        <v>72</v>
      </c>
      <c r="F75" s="27" t="s">
        <v>72</v>
      </c>
    </row>
    <row r="76" spans="2:6" x14ac:dyDescent="0.25">
      <c r="B76" s="9"/>
      <c r="C76" s="26" t="s">
        <v>51</v>
      </c>
      <c r="D76" s="44">
        <v>7267</v>
      </c>
      <c r="E76" s="27" t="s">
        <v>73</v>
      </c>
      <c r="F76" s="27" t="s">
        <v>73</v>
      </c>
    </row>
    <row r="77" spans="2:6" x14ac:dyDescent="0.25">
      <c r="B77" s="9"/>
      <c r="C77" s="26" t="s">
        <v>51</v>
      </c>
      <c r="D77" s="44">
        <v>108078.99</v>
      </c>
      <c r="E77" s="27" t="s">
        <v>74</v>
      </c>
      <c r="F77" s="27" t="s">
        <v>74</v>
      </c>
    </row>
    <row r="78" spans="2:6" x14ac:dyDescent="0.25">
      <c r="B78" s="9"/>
      <c r="C78" s="26" t="s">
        <v>51</v>
      </c>
      <c r="D78" s="44">
        <v>921.23</v>
      </c>
      <c r="E78" s="27" t="s">
        <v>75</v>
      </c>
      <c r="F78" s="27" t="s">
        <v>75</v>
      </c>
    </row>
    <row r="79" spans="2:6" x14ac:dyDescent="0.25">
      <c r="B79" s="9"/>
      <c r="C79" s="26" t="s">
        <v>51</v>
      </c>
      <c r="D79" s="44">
        <v>28145.01</v>
      </c>
      <c r="E79" s="27" t="s">
        <v>76</v>
      </c>
      <c r="F79" s="27" t="s">
        <v>76</v>
      </c>
    </row>
    <row r="80" spans="2:6" x14ac:dyDescent="0.25">
      <c r="B80" s="9"/>
      <c r="C80" s="26" t="s">
        <v>51</v>
      </c>
      <c r="D80" s="44">
        <v>10950.99</v>
      </c>
      <c r="E80" s="27" t="s">
        <v>77</v>
      </c>
      <c r="F80" s="27" t="s">
        <v>77</v>
      </c>
    </row>
    <row r="81" spans="2:6" x14ac:dyDescent="0.25">
      <c r="B81" s="9"/>
      <c r="C81" s="26" t="s">
        <v>51</v>
      </c>
      <c r="D81" s="44">
        <v>13100</v>
      </c>
      <c r="E81" s="27" t="s">
        <v>78</v>
      </c>
      <c r="F81" s="27" t="s">
        <v>78</v>
      </c>
    </row>
    <row r="82" spans="2:6" x14ac:dyDescent="0.25">
      <c r="B82" s="9"/>
      <c r="C82" s="26" t="s">
        <v>52</v>
      </c>
      <c r="D82" s="44">
        <v>147089.60000000001</v>
      </c>
      <c r="E82" s="27" t="s">
        <v>79</v>
      </c>
      <c r="F82" s="27" t="s">
        <v>79</v>
      </c>
    </row>
    <row r="83" spans="2:6" x14ac:dyDescent="0.25">
      <c r="B83" s="9"/>
      <c r="C83" s="26" t="s">
        <v>53</v>
      </c>
      <c r="D83" s="44">
        <v>2223.7600000000002</v>
      </c>
      <c r="E83" s="27" t="s">
        <v>80</v>
      </c>
      <c r="F83" s="27" t="s">
        <v>80</v>
      </c>
    </row>
    <row r="84" spans="2:6" x14ac:dyDescent="0.25">
      <c r="B84" s="9"/>
      <c r="C84" s="26" t="s">
        <v>54</v>
      </c>
      <c r="D84" s="44">
        <v>2832.5</v>
      </c>
      <c r="E84" s="27" t="s">
        <v>81</v>
      </c>
      <c r="F84" s="27" t="s">
        <v>81</v>
      </c>
    </row>
    <row r="85" spans="2:6" x14ac:dyDescent="0.25">
      <c r="B85" s="9"/>
      <c r="C85" s="26" t="s">
        <v>54</v>
      </c>
      <c r="D85" s="44">
        <v>32892.11</v>
      </c>
      <c r="E85" s="27" t="s">
        <v>81</v>
      </c>
      <c r="F85" s="27" t="s">
        <v>81</v>
      </c>
    </row>
    <row r="86" spans="2:6" x14ac:dyDescent="0.25">
      <c r="B86" s="9"/>
      <c r="C86" s="26" t="s">
        <v>54</v>
      </c>
      <c r="D86" s="44">
        <v>23028.9</v>
      </c>
      <c r="E86" s="27" t="s">
        <v>82</v>
      </c>
      <c r="F86" s="27" t="s">
        <v>82</v>
      </c>
    </row>
    <row r="87" spans="2:6" x14ac:dyDescent="0.25">
      <c r="B87" s="9"/>
      <c r="C87" s="26" t="s">
        <v>54</v>
      </c>
      <c r="D87" s="44">
        <v>47466.7</v>
      </c>
      <c r="E87" s="27" t="s">
        <v>82</v>
      </c>
      <c r="F87" s="27" t="s">
        <v>82</v>
      </c>
    </row>
    <row r="88" spans="2:6" x14ac:dyDescent="0.25">
      <c r="B88" s="9"/>
      <c r="C88" s="26" t="s">
        <v>54</v>
      </c>
      <c r="D88" s="44">
        <v>85699.55</v>
      </c>
      <c r="E88" s="27" t="s">
        <v>82</v>
      </c>
      <c r="F88" s="27" t="s">
        <v>82</v>
      </c>
    </row>
    <row r="89" spans="2:6" x14ac:dyDescent="0.25">
      <c r="B89" s="9"/>
      <c r="C89" s="26" t="s">
        <v>55</v>
      </c>
      <c r="D89" s="44">
        <v>19602</v>
      </c>
      <c r="E89" s="27" t="s">
        <v>83</v>
      </c>
      <c r="F89" s="27" t="s">
        <v>83</v>
      </c>
    </row>
    <row r="90" spans="2:6" x14ac:dyDescent="0.25">
      <c r="B90" s="9"/>
      <c r="C90" s="26" t="s">
        <v>56</v>
      </c>
      <c r="D90" s="44">
        <v>10500</v>
      </c>
      <c r="E90" s="27" t="s">
        <v>84</v>
      </c>
      <c r="F90" s="27" t="s">
        <v>84</v>
      </c>
    </row>
    <row r="91" spans="2:6" x14ac:dyDescent="0.25">
      <c r="B91" s="9"/>
      <c r="C91" s="26" t="s">
        <v>56</v>
      </c>
      <c r="D91" s="44">
        <v>3500</v>
      </c>
      <c r="E91" s="27" t="s">
        <v>85</v>
      </c>
      <c r="F91" s="27" t="s">
        <v>85</v>
      </c>
    </row>
    <row r="92" spans="2:6" x14ac:dyDescent="0.25">
      <c r="B92" s="9"/>
      <c r="C92" s="26" t="s">
        <v>56</v>
      </c>
      <c r="D92" s="44">
        <v>7000</v>
      </c>
      <c r="E92" s="27" t="s">
        <v>86</v>
      </c>
      <c r="F92" s="27" t="s">
        <v>86</v>
      </c>
    </row>
    <row r="93" spans="2:6" x14ac:dyDescent="0.25">
      <c r="B93" s="9"/>
      <c r="C93" s="26" t="s">
        <v>56</v>
      </c>
      <c r="D93" s="44">
        <v>2000</v>
      </c>
      <c r="E93" s="27" t="s">
        <v>87</v>
      </c>
      <c r="F93" s="27" t="s">
        <v>87</v>
      </c>
    </row>
    <row r="94" spans="2:6" x14ac:dyDescent="0.25">
      <c r="B94" s="9"/>
      <c r="C94" s="26" t="s">
        <v>56</v>
      </c>
      <c r="D94" s="44">
        <v>2000</v>
      </c>
      <c r="E94" s="27" t="s">
        <v>88</v>
      </c>
      <c r="F94" s="27" t="s">
        <v>88</v>
      </c>
    </row>
    <row r="95" spans="2:6" x14ac:dyDescent="0.25">
      <c r="B95" s="9"/>
      <c r="C95" s="26" t="s">
        <v>56</v>
      </c>
      <c r="D95" s="44">
        <v>7000</v>
      </c>
      <c r="E95" s="27" t="s">
        <v>89</v>
      </c>
      <c r="F95" s="27" t="s">
        <v>89</v>
      </c>
    </row>
    <row r="96" spans="2:6" x14ac:dyDescent="0.25">
      <c r="B96" s="9"/>
      <c r="C96" s="26" t="s">
        <v>56</v>
      </c>
      <c r="D96" s="44">
        <v>3500</v>
      </c>
      <c r="E96" s="27" t="s">
        <v>90</v>
      </c>
      <c r="F96" s="27" t="s">
        <v>90</v>
      </c>
    </row>
    <row r="97" spans="2:6" x14ac:dyDescent="0.25">
      <c r="B97" s="9"/>
      <c r="C97" s="26" t="s">
        <v>57</v>
      </c>
      <c r="D97" s="44">
        <v>750</v>
      </c>
      <c r="E97" s="27" t="s">
        <v>91</v>
      </c>
      <c r="F97" s="27" t="s">
        <v>91</v>
      </c>
    </row>
    <row r="98" spans="2:6" x14ac:dyDescent="0.25">
      <c r="B98" s="9"/>
      <c r="C98" s="26" t="s">
        <v>34</v>
      </c>
      <c r="D98" s="44">
        <v>7200</v>
      </c>
      <c r="E98" s="27" t="s">
        <v>35</v>
      </c>
      <c r="F98" s="27" t="s">
        <v>35</v>
      </c>
    </row>
    <row r="99" spans="2:6" x14ac:dyDescent="0.25">
      <c r="B99" s="9"/>
      <c r="C99" s="26" t="s">
        <v>58</v>
      </c>
      <c r="D99" s="44">
        <v>6000</v>
      </c>
      <c r="E99" s="27" t="s">
        <v>92</v>
      </c>
      <c r="F99" s="27" t="s">
        <v>92</v>
      </c>
    </row>
    <row r="100" spans="2:6" x14ac:dyDescent="0.25">
      <c r="B100" s="9"/>
      <c r="C100" s="26" t="s">
        <v>59</v>
      </c>
      <c r="D100" s="44">
        <v>53568</v>
      </c>
      <c r="E100" s="27" t="s">
        <v>93</v>
      </c>
      <c r="F100" s="27" t="s">
        <v>93</v>
      </c>
    </row>
    <row r="101" spans="2:6" x14ac:dyDescent="0.25">
      <c r="B101" s="9"/>
      <c r="C101" s="26" t="s">
        <v>60</v>
      </c>
      <c r="D101" s="44">
        <v>1499</v>
      </c>
      <c r="E101" s="27" t="s">
        <v>94</v>
      </c>
      <c r="F101" s="27" t="s">
        <v>94</v>
      </c>
    </row>
    <row r="102" spans="2:6" x14ac:dyDescent="0.25">
      <c r="B102" s="9"/>
      <c r="C102" s="26" t="s">
        <v>60</v>
      </c>
      <c r="D102" s="44">
        <v>3420</v>
      </c>
      <c r="E102" s="27" t="s">
        <v>95</v>
      </c>
      <c r="F102" s="27" t="s">
        <v>95</v>
      </c>
    </row>
    <row r="103" spans="2:6" x14ac:dyDescent="0.25">
      <c r="B103" s="9"/>
      <c r="C103" s="26" t="s">
        <v>60</v>
      </c>
      <c r="D103" s="44">
        <v>8511</v>
      </c>
      <c r="E103" s="27" t="s">
        <v>96</v>
      </c>
      <c r="F103" s="27" t="s">
        <v>96</v>
      </c>
    </row>
    <row r="104" spans="2:6" x14ac:dyDescent="0.25">
      <c r="B104" s="9"/>
      <c r="C104" s="26" t="s">
        <v>61</v>
      </c>
      <c r="D104" s="44">
        <v>20000</v>
      </c>
      <c r="E104" s="27" t="s">
        <v>97</v>
      </c>
      <c r="F104" s="27" t="s">
        <v>97</v>
      </c>
    </row>
    <row r="105" spans="2:6" x14ac:dyDescent="0.25">
      <c r="B105" s="9"/>
      <c r="C105" s="26" t="s">
        <v>62</v>
      </c>
      <c r="D105" s="44">
        <v>6350</v>
      </c>
      <c r="E105" s="27" t="s">
        <v>98</v>
      </c>
      <c r="F105" s="27" t="s">
        <v>98</v>
      </c>
    </row>
    <row r="106" spans="2:6" x14ac:dyDescent="0.25">
      <c r="B106" s="9"/>
      <c r="C106" s="26" t="s">
        <v>63</v>
      </c>
      <c r="D106" s="44">
        <v>1200</v>
      </c>
      <c r="E106" s="27" t="s">
        <v>99</v>
      </c>
      <c r="F106" s="27" t="s">
        <v>99</v>
      </c>
    </row>
    <row r="107" spans="2:6" x14ac:dyDescent="0.25">
      <c r="B107" s="9"/>
      <c r="C107" s="46" t="s">
        <v>100</v>
      </c>
      <c r="D107" s="45">
        <f>SUM(D67:D106)</f>
        <v>829963.54</v>
      </c>
      <c r="E107" s="27"/>
      <c r="F107" s="27"/>
    </row>
    <row r="108" spans="2:6" x14ac:dyDescent="0.25">
      <c r="B108" s="9"/>
      <c r="C108" s="26" t="s">
        <v>101</v>
      </c>
      <c r="D108" s="44">
        <v>49090</v>
      </c>
      <c r="E108" s="27" t="s">
        <v>104</v>
      </c>
      <c r="F108" s="27" t="s">
        <v>104</v>
      </c>
    </row>
    <row r="109" spans="2:6" x14ac:dyDescent="0.25">
      <c r="B109" s="9"/>
      <c r="C109" s="26" t="s">
        <v>101</v>
      </c>
      <c r="D109" s="44">
        <v>9240</v>
      </c>
      <c r="E109" s="27" t="s">
        <v>105</v>
      </c>
      <c r="F109" s="27" t="s">
        <v>105</v>
      </c>
    </row>
    <row r="110" spans="2:6" x14ac:dyDescent="0.25">
      <c r="B110" s="9"/>
      <c r="C110" s="26" t="s">
        <v>101</v>
      </c>
      <c r="D110" s="44">
        <v>14880</v>
      </c>
      <c r="E110" s="27" t="s">
        <v>106</v>
      </c>
      <c r="F110" s="27" t="s">
        <v>106</v>
      </c>
    </row>
    <row r="111" spans="2:6" x14ac:dyDescent="0.25">
      <c r="B111" s="9"/>
      <c r="C111" s="26" t="s">
        <v>101</v>
      </c>
      <c r="D111" s="44">
        <v>16176</v>
      </c>
      <c r="E111" s="27" t="s">
        <v>107</v>
      </c>
      <c r="F111" s="27" t="s">
        <v>107</v>
      </c>
    </row>
    <row r="112" spans="2:6" x14ac:dyDescent="0.25">
      <c r="B112" s="9"/>
      <c r="C112" s="26" t="s">
        <v>101</v>
      </c>
      <c r="D112" s="44">
        <v>9240</v>
      </c>
      <c r="E112" s="27" t="s">
        <v>105</v>
      </c>
      <c r="F112" s="27" t="s">
        <v>105</v>
      </c>
    </row>
    <row r="113" spans="2:6" x14ac:dyDescent="0.25">
      <c r="B113" s="9"/>
      <c r="C113" s="26" t="s">
        <v>102</v>
      </c>
      <c r="D113" s="44">
        <v>6600</v>
      </c>
      <c r="E113" s="27" t="s">
        <v>108</v>
      </c>
      <c r="F113" s="27" t="s">
        <v>108</v>
      </c>
    </row>
    <row r="114" spans="2:6" x14ac:dyDescent="0.25">
      <c r="B114" s="9"/>
      <c r="C114" s="26" t="s">
        <v>103</v>
      </c>
      <c r="D114" s="44">
        <v>12624</v>
      </c>
      <c r="E114" s="27" t="s">
        <v>109</v>
      </c>
      <c r="F114" s="27" t="s">
        <v>109</v>
      </c>
    </row>
    <row r="115" spans="2:6" x14ac:dyDescent="0.25">
      <c r="B115" s="9"/>
      <c r="C115" s="46" t="s">
        <v>110</v>
      </c>
      <c r="D115" s="45">
        <f>SUM(D108:D114)</f>
        <v>117850</v>
      </c>
      <c r="E115" s="27"/>
      <c r="F115" s="2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2019-11-22T09:00:09Z</dcterms:modified>
</cp:coreProperties>
</file>